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14175" windowHeight="7365"/>
  </bookViews>
  <sheets>
    <sheet name=" бюдж комісія" sheetId="2" r:id="rId1"/>
    <sheet name=" бюдж комісія (2)" sheetId="3" r:id="rId2"/>
  </sheets>
  <definedNames>
    <definedName name="_xlnm.Print_Titles" localSheetId="0">' бюдж комісія'!$3:$3</definedName>
    <definedName name="_xlnm.Print_Titles" localSheetId="1">' бюдж комісія (2)'!$3:$3</definedName>
    <definedName name="_xlnm.Print_Area" localSheetId="0">' бюдж комісія'!$A$1:$J$16</definedName>
    <definedName name="_xlnm.Print_Area" localSheetId="1">' бюдж комісія (2)'!$A$1:$J$47</definedName>
  </definedNames>
  <calcPr calcId="125725"/>
</workbook>
</file>

<file path=xl/calcChain.xml><?xml version="1.0" encoding="utf-8"?>
<calcChain xmlns="http://schemas.openxmlformats.org/spreadsheetml/2006/main">
  <c r="G15" i="2"/>
  <c r="H15"/>
  <c r="F15"/>
  <c r="J46" i="3"/>
  <c r="I46"/>
  <c r="H46"/>
  <c r="G46"/>
  <c r="F46"/>
  <c r="E35"/>
  <c r="D35"/>
  <c r="E34"/>
  <c r="E46" s="1"/>
  <c r="E30"/>
  <c r="D23"/>
  <c r="D46" s="1"/>
  <c r="D18"/>
  <c r="E17"/>
  <c r="E7"/>
</calcChain>
</file>

<file path=xl/sharedStrings.xml><?xml version="1.0" encoding="utf-8"?>
<sst xmlns="http://schemas.openxmlformats.org/spreadsheetml/2006/main" count="147" uniqueCount="127">
  <si>
    <t>№ п/п</t>
  </si>
  <si>
    <t>Сума по листах</t>
  </si>
  <si>
    <t>Пропозиції комісії        з майнових та житлово- комунальних питань, транспорту, зв"язку та  охорони навколишнього середовища                       (Онокало І.А.)</t>
  </si>
  <si>
    <t>Пропозиції  комісії  з питань земельних відностин,будівництва, архітектури, інвестиційного розвитку міста та децентралізації            (Деркач  А.П.)</t>
  </si>
  <si>
    <t>Пропозиції  комісії      з питань регламенту, депутатської  діяльності та етики,  законності , правопорядку, антикор.політики, свободи слова та зв"язків з громад.       (Щербак О.В.)</t>
  </si>
  <si>
    <t xml:space="preserve">Направлення коштів </t>
  </si>
  <si>
    <t>Зміни за рахунок міжбюджетних трансфертів</t>
  </si>
  <si>
    <t>Листи, дата</t>
  </si>
  <si>
    <t>Пропозиції по внесенню змін до бюджету фінансового управління</t>
  </si>
  <si>
    <t xml:space="preserve">Пропозиції комісії з питань соціально- економічного розвитку міста,  підприємницької діяльності, дерегуляції, фінансів та бюджету                       (Мамедов В.Х)  </t>
  </si>
  <si>
    <t>Додатково</t>
  </si>
  <si>
    <t>Листи упр.освіти від 14.05.18 № 01-10/908  та від 18.06.18 № 01-10/1152</t>
  </si>
  <si>
    <t>Для негайного усунення  порушень пожежної та техногенної безпеки закладів освіти</t>
  </si>
  <si>
    <t>Лист КДЮСШ "Спартак" від 30.05. 18</t>
  </si>
  <si>
    <t>на заробітну плату ( Х-ХІІ міс.)</t>
  </si>
  <si>
    <t>Лист виконавчого комітету від 03.07.18 № 25</t>
  </si>
  <si>
    <t>Пропозиції  комісії  з питань соц.зах.населення, освіти, охорони здоров’я,культури, сім’ї та молоді,фіз-ри та спорту                    (Король В.С.)</t>
  </si>
  <si>
    <t>Запит обласного депутата від 22.06.18</t>
  </si>
  <si>
    <t>Листи УПСЗН від травня- червня 2018 та ПАТ "Укртелеком" і ПАТ "Укр.залізниця"</t>
  </si>
  <si>
    <t>Лист відділу спорту  від 09.07.18 № 02-25/43</t>
  </si>
  <si>
    <t>Перерозподіл призначень з олімпійських видів спорту на неолімпійські</t>
  </si>
  <si>
    <t>( +-) 13 439 грн.</t>
  </si>
  <si>
    <t>Лист відділу спорту від 01.06.2018 № 02-25/35</t>
  </si>
  <si>
    <t>Лист  культури  від  та  Витяг з Протоколу  засід.комісії Онокало І.А. від 20.06.18 № 102</t>
  </si>
  <si>
    <t>Листи від  ПП "Омнібус Н"  та ТОВ "Пассервіс" від 31.05.2018</t>
  </si>
  <si>
    <t>Додаткові кошти на: оплати послуг  для проведення мережі інтернет - 17 000 грн;     для проведення учбово - тренувальних зборів - 225 000  грн.</t>
  </si>
  <si>
    <t xml:space="preserve">Для проведення поточних ремонтів:              туалету - 60 912 грн.; вхідної групи запасного входу, ганку - 84 816 грн.;  вхідної групи 1,2  поверхи - 260 370 грн.    </t>
  </si>
  <si>
    <t>Кошти на заміну дверей в  аудиторію                                   ЗОШ № 10</t>
  </si>
  <si>
    <t>Кошти на ІІ півріччя  на відшкодування  різниці в тарифах</t>
  </si>
  <si>
    <t xml:space="preserve">Лист  КП "СЄЗ" від 21.06.2018 №892 </t>
  </si>
  <si>
    <t xml:space="preserve">Листи  ДКП ТРК "Ніжин.телебачення" від 12.04.18 №7; 30.05.18 № 09;18.06.18 № 14 </t>
  </si>
  <si>
    <t>Борги по ДКП ТРК  станом на 01.05.18 - ЄСВ - 226 090 грн.; штрафи, пеня -             211 265</t>
  </si>
  <si>
    <t>Лист відділу спорту від 04.07.18 № 02-25/41</t>
  </si>
  <si>
    <t>проведення учбово- тренувальних зборів чемпіонатів Чернігівської обл.- 50 000 та м. Київ -30 000 грн.</t>
  </si>
  <si>
    <t xml:space="preserve"> </t>
  </si>
  <si>
    <t>Лист ЦМЛ від 10.07.18 № 01-10/845</t>
  </si>
  <si>
    <t>Лист ЦМЛ від 11.07.18 № 01-10/859</t>
  </si>
  <si>
    <t>Лист виконавчого комітету від 13.07.18 №38</t>
  </si>
  <si>
    <t>кошти на виготовленя протипождежної сигналізації</t>
  </si>
  <si>
    <t>Лист виконавчого комітету від 13.07.18 № 29</t>
  </si>
  <si>
    <t>кошти на  проведення поточного ремонту стін, стелі, коридору, підлоги до малого залу</t>
  </si>
  <si>
    <t>Інша субвенция на виконання доручень депутатами обласної ради</t>
  </si>
  <si>
    <t>Лист  відділу квартирного обліку, приватиз. житла та ведення реєстру від 10.07.18</t>
  </si>
  <si>
    <t>Дотація</t>
  </si>
  <si>
    <t>Лист газети "Вісті" від 17.07.18 №28</t>
  </si>
  <si>
    <t>Лист  ОДА  від 18.06.18 № 01-12/535</t>
  </si>
  <si>
    <t xml:space="preserve">Лист упр.освіти від 20.07.2018 № 014-10/1330;           Лист ДЮСШ з футболу від 20.06.18 №14 </t>
  </si>
  <si>
    <t>Проведення поточного ремонту книгосховища  абонементу бібліотеки - філіалу №2 ЦБС</t>
  </si>
  <si>
    <t>Лист КП "Північна" від 09.07.2018 №337</t>
  </si>
  <si>
    <t xml:space="preserve">Лист ОСББ ЖБК-4 від 18.06.18 </t>
  </si>
  <si>
    <t>Лист КП "НУВКГ" від 23.06.18 № 545</t>
  </si>
  <si>
    <t xml:space="preserve">Лист Департаменту фінансів від 23.07.2018 № 06-15/250 </t>
  </si>
  <si>
    <t>зменшення субвенції -надання допомоги при народженні дитини</t>
  </si>
  <si>
    <t>6</t>
  </si>
  <si>
    <t>ДНЗ №16 на придбання пральної машини</t>
  </si>
  <si>
    <t>5-2</t>
  </si>
  <si>
    <t>Лист упр.освіти від 13.07 18 № 01-10/1298</t>
  </si>
  <si>
    <t>Кошти на проведення поточного ремонту з убезпечення будівлі  вул. Овдіївська,198е</t>
  </si>
  <si>
    <t>Додаткова потреба на захищені статті:                                        Зарплата -  25 545 750 грн.;                                                 Харчування  - 2 895 000 грн.;                                                           Енергоносії ЦПМСД - 246 500 грн.( ІІ півріччя)</t>
  </si>
  <si>
    <t>Лист на додаткові кошти:                                   ДНЗ - 1 477 650 грн;                                             ЗОШ - 2 332 300 грн;                                            ДЮСШ- 336 200 грн;                                Позашкільні закл. - 25 000 грн.;              Інклюз.-рес.центр - 240 500 грн.;           Реконструкція футбольного поля -                      2 500 000грн.</t>
  </si>
  <si>
    <t>Лист упр.освіти в ід 12.06.18 № 01-10/1150</t>
  </si>
  <si>
    <t xml:space="preserve">допомога на  проведення ремонту каналізаційної системи                                           ( на рахунку є 8960 грн.)                                    </t>
  </si>
  <si>
    <t xml:space="preserve">кошти на придбання насосу високого тиску на каналопромивочну машину                    </t>
  </si>
  <si>
    <t xml:space="preserve">кошти для виготовлення  технічної документації на земельну ділянку за адр. вул. Бобрицька,73                                            </t>
  </si>
  <si>
    <t>в межах Програми</t>
  </si>
  <si>
    <t>Для закупівлі оснащення ( донорське крісло -2 од. та ваги- змішувачі -2 од.); на харчування донорів -28000 грн.</t>
  </si>
  <si>
    <t>Лист УЖКГ та Б від 23.07.18 № 01-14/961</t>
  </si>
  <si>
    <t>Лист  КТВП "Школяр" від 19.07.18 № 88</t>
  </si>
  <si>
    <t>кошти на закупівлю купольних посудомийних машин на харчоблоки шкіл</t>
  </si>
  <si>
    <t>Лист ЦМЛ від 18.07.18 № 01-10/875</t>
  </si>
  <si>
    <t>кошти для проведення робіт  по поточному  ремонту каналізаційної та водопроводної мережі в головному корпусі  стаціонару</t>
  </si>
  <si>
    <t xml:space="preserve">Пропозиції по внесенню змін до бюджету міста на 41 сесію Ніжинської міської ради </t>
  </si>
  <si>
    <t>VІІ скликання від                                       2018 р. (за підсумками І півріччя)</t>
  </si>
  <si>
    <t>Лист ЦМЛ від 23.07.18 № 01-10/883</t>
  </si>
  <si>
    <t>кошти на проведення поточного ремонту внутрішньої системи опалення харчоблоку</t>
  </si>
  <si>
    <t>Лист Пологового буд. від 24.07.18№ 1-02/325</t>
  </si>
  <si>
    <t xml:space="preserve">кошти на електро та будівельні матеріали для проведення поточного ремонту приміщення під фізіотерапевтичний каб. -25 000 грн.;на встан.дверних блоків 3шт. -  40 000грн.;проведення поточного ремонту частини коридору акуш.відділ. - 10318 грн.; </t>
  </si>
  <si>
    <t>5-1</t>
  </si>
  <si>
    <t>Лист  культури від 24.07.18 № 1-16/284</t>
  </si>
  <si>
    <t>кошти на встановлення  енергоефективнихвікон ЦБ</t>
  </si>
  <si>
    <t>Лист  Пологового будинку від 24.07.18 № 1-02/326</t>
  </si>
  <si>
    <t xml:space="preserve">Благоустрій - 3 876 000 грн.;                   Будівництво інших об"єктов комун.власності - 635 300; капремонт буд.вул. Овдіївська, 54- 686 545; реставрація Спасо-Преображенської церкви - 200 000;  програма по землі: оформ.зем.ділянок-80 000;встан.пам"ятн.борцям за Незалежність- 1 300 000; поточний ремонт внутрікварт. доріг, робіт по відсипці, грейдеровці - 3 000 000 грн.;капремонт внутрікварт.дороги вул. Озерна,№ 18,20- Шевченка- 207 000 грн.;                                     Зміни в межах: перенести  кошти                         ( +-) 470 000  грн. з: капремонт  дороги  вул. Озерна № 19,21; реконструкція даху адмінбуд.вул.Московська,20; реконструкція нежитлов.прим.під житловул. Озерна,21; будівництво спортзалу ЗОШ №10; реконструкція ЗОШ №1; буд. ЛЕП вул. Прилуцька                                                          на: оплатуза виготовлення та корегування ПВР кап рем. вул.: Думська, Нєкрасова, Гребінки, Коцюбинського,Короленка, Незалежності,Озерна№18,20 - Шевченка      </t>
  </si>
  <si>
    <t xml:space="preserve">Лист Департаменту фінансів  від 24.07.18 № 08-20/8256  </t>
  </si>
  <si>
    <t>Лист Департаменту фінансів від 24.07.2018 № 06-15/259</t>
  </si>
  <si>
    <t>Інша субвенція на поховання  учасників бойових дій</t>
  </si>
  <si>
    <t xml:space="preserve">  </t>
  </si>
  <si>
    <t>11 500 000 - додатково + 496 116 за рахунок зменшення резервного фонду</t>
  </si>
  <si>
    <t>утримання аварійної бригади</t>
  </si>
  <si>
    <t>Лист виконкому від 26.07.18 р. № 32</t>
  </si>
  <si>
    <t>на членські внески АМУ 30000 грн., оприлюднення у ЗМІ регуляторних актів 5000 грн., представницькі видатки 30000 грн., матеріальну допомогу громадянам на 3,5 міс. 175000 грн.</t>
  </si>
  <si>
    <r>
      <rPr>
        <b/>
        <u/>
        <sz val="12"/>
        <color theme="1"/>
        <rFont val="Times New Roman"/>
        <family val="1"/>
        <charset val="204"/>
      </rPr>
      <t>9 775 000:</t>
    </r>
    <r>
      <rPr>
        <b/>
        <sz val="12"/>
        <color theme="1"/>
        <rFont val="Times New Roman"/>
        <family val="1"/>
        <charset val="204"/>
      </rPr>
      <t xml:space="preserve">      </t>
    </r>
    <r>
      <rPr>
        <sz val="12"/>
        <color theme="1"/>
        <rFont val="Times New Roman"/>
        <family val="1"/>
        <charset val="204"/>
      </rPr>
      <t xml:space="preserve">ЗП -6678500; харчування - 2850000; ен/нос-246500    </t>
    </r>
  </si>
  <si>
    <r>
      <t xml:space="preserve">469 116               </t>
    </r>
    <r>
      <rPr>
        <b/>
        <u/>
        <sz val="12"/>
        <color theme="1"/>
        <rFont val="Times New Roman"/>
        <family val="1"/>
        <charset val="204"/>
      </rPr>
      <t>за рахунок зменшення коштів  резервного фонду (+-)</t>
    </r>
  </si>
  <si>
    <t>Кошти на придбання лінійного  прискорювача з комплектом обладнання для КЛПЗ " Чернігівський обласний онкологічний диспансер"</t>
  </si>
  <si>
    <t xml:space="preserve">Три локальних к4ошториси  на поточні ремонти прим.по вул. Яворського,3:                      - І. Туалет - 23 182 грн.                                           -ІІ. варіант ремонту із шпалерами - 171 392               -ІІІ. Варіант реммонту ізштукатуркою -        190 848 грн. </t>
  </si>
  <si>
    <t>Кошти на бензин -45000грн., медпрепарати -110000грн., деззасоби -70000грн., продукти харчування -140000грн., дератизація/дезинсекція -10800грн., помлуги з баканалізу -21000грн., перезарядка вогнегасників -4000грн., ствол пожежний -6540грн., тех обсл.пожеж кранів -4535грн., пот.ремонт канал подвал.приміщ.блоку В -83522грн.</t>
  </si>
  <si>
    <t>Лист  Пологового будинку від 26.07.18 № 1-02/331</t>
  </si>
  <si>
    <t>На кап.ремонт 1поверху +100000грн., перерозподіл (-200000грн. з пот.рем.акт.зали, +200000грн. на кап.ремонт 1 поверху пол.буд.) та (-27945грн. з кап.рем.блоку Б, +27945грн. на пот.вид. системи опалення)</t>
  </si>
  <si>
    <r>
      <t xml:space="preserve">Залізн.перевезення - 9 307 138,09, в т.ч.:                                            борг за 2016 рік - 7 255 080,30 грн;                    січень - квітень 2018 - 2 052 057,79 грн.    "Укртелеком" - 1 160 273,04 грн., в т.ч. :      </t>
    </r>
    <r>
      <rPr>
        <b/>
        <u/>
        <sz val="12"/>
        <color theme="1"/>
        <rFont val="Times New Roman"/>
        <family val="1"/>
        <charset val="204"/>
      </rPr>
      <t xml:space="preserve">борг за 2017 рік - 469 115,894 грн., ;       </t>
    </r>
    <r>
      <rPr>
        <b/>
        <sz val="12"/>
        <color theme="1"/>
        <rFont val="Times New Roman"/>
        <family val="1"/>
        <charset val="204"/>
      </rPr>
      <t xml:space="preserve">               січень - квітень 2018 - 153 757,96 грн.;          травень  2018 - 37 370,75 грн.                                 "Дистанція зв"язку" - 2 445,42 грн, в т.ч. :     борг за 2016рік  - 613,90 грн.;                               січень -  квітень 2018 - 1 252,7 грн.;           травень 2018 - 289,41 грн.;                                    червень 2018 - 289,41 грн.          </t>
    </r>
  </si>
  <si>
    <r>
      <t>Додатково: для кабінету "клініка дружня до молоді", предмети , матеріали - 50 000 грн.; оплата послуг - 81 227 грн. (</t>
    </r>
    <r>
      <rPr>
        <b/>
        <u/>
        <sz val="12"/>
        <color theme="1"/>
        <rFont val="Times New Roman"/>
        <family val="1"/>
        <charset val="204"/>
      </rPr>
      <t>61227-облаштування пандусу</t>
    </r>
    <r>
      <rPr>
        <b/>
        <sz val="12"/>
        <color theme="1"/>
        <rFont val="Times New Roman"/>
        <family val="1"/>
        <charset val="204"/>
      </rPr>
      <t xml:space="preserve"> до приймального відділення, 20000-вст. газового лічільн.)                                                              Бюджет розвитку: 360 000- мікроскоп для операційного офтальмологічного відділення, для закупівлі антирабічних вакцин (імунопрофілактика) -48 000 грн.; Інсулін - 650 000 грнн.  (</t>
    </r>
    <r>
      <rPr>
        <b/>
        <u/>
        <sz val="12"/>
        <color theme="1"/>
        <rFont val="Times New Roman"/>
        <family val="1"/>
        <charset val="204"/>
      </rPr>
      <t>260000грн.</t>
    </r>
    <r>
      <rPr>
        <b/>
        <sz val="12"/>
        <color theme="1"/>
        <rFont val="Times New Roman"/>
        <family val="1"/>
        <charset val="204"/>
      </rPr>
      <t xml:space="preserve"> - VІІІ-ХІ)</t>
    </r>
  </si>
  <si>
    <t>Лист упр.освіти  від 25.07.18 № 01-10/1356</t>
  </si>
  <si>
    <t>Сума по листах, грн.</t>
  </si>
  <si>
    <t>3</t>
  </si>
  <si>
    <t>4</t>
  </si>
  <si>
    <t>Додаткова потреба на захищені статті:                                        Зарплата -  23 096 770  грн.;                                                 Харчування  - 45 000 грн.</t>
  </si>
  <si>
    <t>Лист відділу інвестицій від 17.08.18р.</t>
  </si>
  <si>
    <t>Виділити кошти на оплату проектних робіт та за управління проектом "Заходи з енергоефективності в м. Ніжин" в рамках програми НЕФКО</t>
  </si>
  <si>
    <t>за рахунок зменшення лімітів по бюджету розвитку</t>
  </si>
  <si>
    <t>за рахунок перерозподілу лімітів</t>
  </si>
  <si>
    <t>70 000 за рахунок перерозподілу лімітів</t>
  </si>
  <si>
    <t xml:space="preserve">Пропозиції по внесенню змін до бюджету міста на 42  позачергову сесію Ніжинської міської ради </t>
  </si>
  <si>
    <r>
      <t xml:space="preserve">                                                        VІІ скликання від  28 серпня 2018 р.                                      </t>
    </r>
    <r>
      <rPr>
        <b/>
        <sz val="24"/>
        <color theme="1"/>
        <rFont val="Times New Roman"/>
        <family val="1"/>
        <charset val="204"/>
      </rPr>
      <t>грн.</t>
    </r>
  </si>
  <si>
    <t xml:space="preserve">Лист Департаменту фінансів  ОДА від 21.08.18 № 06-15/292,розпор. Міського голови від 21.08.18 № 210  </t>
  </si>
  <si>
    <t>Збільшено субвенцію на надання пільг ветеранам війни та інвалідам на житлово-комунальні послуги  на суму 354 644,08грн; зменшено субвенцію на надання субсидій населенню для   відшкодування витрат на оплату житлово-комунальних послуг на суму  354 644,08 грн.;</t>
  </si>
  <si>
    <t>(+,-)                          354 644,08</t>
  </si>
  <si>
    <t>Додаткові ліміти</t>
  </si>
  <si>
    <t>Придбання холодильників ЗОШ №10 -                15 000 грн.; ЗОШ № 15 - 15 000 грн.</t>
  </si>
  <si>
    <t xml:space="preserve">Матеріальна допомога громадянам міста по програмі "Турбота"                                                                                      </t>
  </si>
  <si>
    <t>Звернення КП "СЄЗ"</t>
  </si>
  <si>
    <t>Надання фінансової підтримки підприємству</t>
  </si>
  <si>
    <t>38 037 за рахунок перерозподілу лімітів</t>
  </si>
  <si>
    <t>Лист виконкому</t>
  </si>
  <si>
    <t xml:space="preserve">Зарезервовані в резервному фонді бюджету кошти в сумі 665,0 тис. грн. на співфінансування  державної  програми «Питна вода України»  для  реалізації проекту будівництва артезіанської свердловини по вул. Козача (Червонокозача), 5, м. Ніжин затвердити головному розпоряднику - УЖКГ та Б </t>
  </si>
  <si>
    <t>(+,-) 665 000</t>
  </si>
  <si>
    <t>Зміни в межах бюджету</t>
  </si>
  <si>
    <t>2</t>
  </si>
  <si>
    <t xml:space="preserve">Рішення Лосинівської селищної ради від 26.06.2018 р. </t>
  </si>
  <si>
    <t>Субвенція на утримання об’єкту спільного користування - Ніжинського пологового будинку</t>
  </si>
</sst>
</file>

<file path=xl/styles.xml><?xml version="1.0" encoding="utf-8"?>
<styleSheet xmlns="http://schemas.openxmlformats.org/spreadsheetml/2006/main">
  <fonts count="2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b/>
      <sz val="22"/>
      <color indexed="8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24"/>
      <color theme="1"/>
      <name val="Times New Roman"/>
      <family val="1"/>
      <charset val="204"/>
    </font>
    <font>
      <b/>
      <sz val="26"/>
      <color theme="1"/>
      <name val="Times New Roman"/>
      <family val="1"/>
      <charset val="204"/>
    </font>
    <font>
      <b/>
      <sz val="28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sz val="26"/>
      <color indexed="8"/>
      <name val="Times New Roman"/>
      <family val="1"/>
      <charset val="204"/>
    </font>
    <font>
      <sz val="26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2" fillId="0" borderId="0">
      <alignment vertical="top"/>
    </xf>
    <xf numFmtId="0" fontId="3" fillId="0" borderId="0"/>
  </cellStyleXfs>
  <cellXfs count="81">
    <xf numFmtId="0" fontId="0" fillId="0" borderId="0" xfId="0"/>
    <xf numFmtId="0" fontId="1" fillId="0" borderId="0" xfId="0" applyFont="1"/>
    <xf numFmtId="0" fontId="1" fillId="0" borderId="2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0" xfId="0" applyFont="1"/>
    <xf numFmtId="0" fontId="1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" fillId="0" borderId="0" xfId="0" applyFont="1" applyFill="1"/>
    <xf numFmtId="0" fontId="7" fillId="2" borderId="2" xfId="0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3" fontId="9" fillId="0" borderId="2" xfId="0" applyNumberFormat="1" applyFont="1" applyBorder="1" applyAlignment="1">
      <alignment horizontal="center" vertical="center" wrapText="1"/>
    </xf>
    <xf numFmtId="3" fontId="10" fillId="2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3" fontId="9" fillId="0" borderId="2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>
      <alignment horizontal="center" vertical="center" wrapText="1"/>
    </xf>
    <xf numFmtId="3" fontId="9" fillId="0" borderId="6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0" xfId="0" applyFont="1"/>
    <xf numFmtId="0" fontId="9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vertical="center" wrapText="1"/>
    </xf>
    <xf numFmtId="0" fontId="14" fillId="2" borderId="2" xfId="0" applyFont="1" applyFill="1" applyBorder="1" applyAlignment="1">
      <alignment horizontal="center" vertical="center" wrapText="1"/>
    </xf>
    <xf numFmtId="3" fontId="14" fillId="2" borderId="2" xfId="0" applyNumberFormat="1" applyFont="1" applyFill="1" applyBorder="1" applyAlignment="1">
      <alignment horizontal="center" vertical="center" wrapText="1"/>
    </xf>
    <xf numFmtId="0" fontId="16" fillId="0" borderId="0" xfId="0" applyFont="1"/>
    <xf numFmtId="0" fontId="20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21" fillId="2" borderId="2" xfId="0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 wrapText="1"/>
    </xf>
    <xf numFmtId="0" fontId="20" fillId="0" borderId="0" xfId="0" applyFont="1"/>
    <xf numFmtId="0" fontId="17" fillId="0" borderId="2" xfId="0" applyFont="1" applyBorder="1" applyAlignment="1">
      <alignment horizontal="center" vertical="center" wrapText="1"/>
    </xf>
    <xf numFmtId="0" fontId="17" fillId="0" borderId="2" xfId="0" applyFont="1" applyBorder="1" applyAlignment="1">
      <alignment vertical="center" wrapText="1"/>
    </xf>
    <xf numFmtId="0" fontId="19" fillId="0" borderId="2" xfId="0" applyFont="1" applyBorder="1" applyAlignment="1">
      <alignment horizontal="left" vertical="center" wrapText="1"/>
    </xf>
    <xf numFmtId="3" fontId="17" fillId="0" borderId="2" xfId="0" applyNumberFormat="1" applyFont="1" applyBorder="1" applyAlignment="1">
      <alignment horizontal="center" vertical="center" wrapText="1"/>
    </xf>
    <xf numFmtId="0" fontId="22" fillId="2" borderId="2" xfId="0" applyFont="1" applyFill="1" applyBorder="1" applyAlignment="1">
      <alignment horizontal="center" vertical="center" wrapText="1"/>
    </xf>
    <xf numFmtId="3" fontId="22" fillId="2" borderId="2" xfId="0" applyNumberFormat="1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3" fontId="17" fillId="0" borderId="2" xfId="0" applyNumberFormat="1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3" fontId="17" fillId="0" borderId="6" xfId="0" applyNumberFormat="1" applyFont="1" applyFill="1" applyBorder="1" applyAlignment="1">
      <alignment horizontal="center" vertical="center" wrapText="1"/>
    </xf>
    <xf numFmtId="0" fontId="23" fillId="0" borderId="0" xfId="0" applyFont="1"/>
    <xf numFmtId="0" fontId="16" fillId="0" borderId="2" xfId="0" applyFont="1" applyBorder="1"/>
    <xf numFmtId="0" fontId="8" fillId="0" borderId="2" xfId="0" applyFont="1" applyBorder="1" applyAlignment="1">
      <alignment horizontal="center" vertical="center"/>
    </xf>
    <xf numFmtId="0" fontId="23" fillId="0" borderId="2" xfId="0" applyFont="1" applyBorder="1" applyAlignment="1">
      <alignment horizontal="center" vertical="justify"/>
    </xf>
    <xf numFmtId="0" fontId="15" fillId="0" borderId="2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justify"/>
    </xf>
    <xf numFmtId="0" fontId="17" fillId="0" borderId="2" xfId="0" applyFont="1" applyBorder="1" applyAlignment="1">
      <alignment horizontal="justify"/>
    </xf>
    <xf numFmtId="0" fontId="18" fillId="3" borderId="7" xfId="0" applyFont="1" applyFill="1" applyBorder="1" applyAlignment="1">
      <alignment horizontal="center" vertical="center" wrapText="1"/>
    </xf>
    <xf numFmtId="0" fontId="18" fillId="3" borderId="9" xfId="0" applyFont="1" applyFill="1" applyBorder="1" applyAlignment="1">
      <alignment horizontal="center" vertical="center" wrapText="1"/>
    </xf>
    <xf numFmtId="0" fontId="18" fillId="3" borderId="8" xfId="0" applyFont="1" applyFill="1" applyBorder="1" applyAlignment="1">
      <alignment horizontal="center" vertical="center" wrapText="1"/>
    </xf>
    <xf numFmtId="0" fontId="18" fillId="3" borderId="2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18" fillId="3" borderId="3" xfId="0" applyFont="1" applyFill="1" applyBorder="1" applyAlignment="1">
      <alignment horizontal="center" vertical="center" wrapText="1"/>
    </xf>
    <xf numFmtId="0" fontId="18" fillId="3" borderId="4" xfId="0" applyFont="1" applyFill="1" applyBorder="1" applyAlignment="1">
      <alignment horizontal="center" vertical="center" wrapText="1"/>
    </xf>
    <xf numFmtId="0" fontId="18" fillId="3" borderId="5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vertical="justify"/>
    </xf>
    <xf numFmtId="0" fontId="9" fillId="0" borderId="0" xfId="0" applyFont="1" applyAlignment="1">
      <alignment horizontal="center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 wrapText="1"/>
    </xf>
    <xf numFmtId="3" fontId="9" fillId="0" borderId="6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</cellXfs>
  <cellStyles count="3">
    <cellStyle name="Звичайний_Додаток _ 3 зм_ни 4575" xfId="1"/>
    <cellStyle name="Обычный" xfId="0" builtinId="0"/>
    <cellStyle name="Обычный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9"/>
  <sheetViews>
    <sheetView tabSelected="1" view="pageBreakPreview" zoomScale="50" zoomScaleSheetLayoutView="5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J4" sqref="J4"/>
    </sheetView>
  </sheetViews>
  <sheetFormatPr defaultColWidth="8.85546875" defaultRowHeight="15.75"/>
  <cols>
    <col min="1" max="1" width="9.28515625" style="7" customWidth="1"/>
    <col min="2" max="2" width="28.42578125" style="1" customWidth="1"/>
    <col min="3" max="3" width="93.7109375" style="1" customWidth="1"/>
    <col min="4" max="4" width="26.85546875" style="1" customWidth="1"/>
    <col min="5" max="5" width="36.5703125" style="1" customWidth="1"/>
    <col min="6" max="6" width="22.28515625" style="1" hidden="1" customWidth="1"/>
    <col min="7" max="7" width="23.42578125" style="1" hidden="1" customWidth="1"/>
    <col min="8" max="8" width="22.5703125" style="1" hidden="1" customWidth="1"/>
    <col min="9" max="9" width="32" style="1" customWidth="1"/>
    <col min="10" max="10" width="32.140625" style="1" customWidth="1"/>
    <col min="11" max="16384" width="8.85546875" style="1"/>
  </cols>
  <sheetData>
    <row r="1" spans="1:10" s="33" customFormat="1" ht="36.75" customHeight="1">
      <c r="A1" s="61" t="s">
        <v>109</v>
      </c>
      <c r="B1" s="61"/>
      <c r="C1" s="61"/>
      <c r="D1" s="61"/>
      <c r="E1" s="61"/>
      <c r="F1" s="61"/>
      <c r="G1" s="61"/>
      <c r="H1" s="61"/>
      <c r="I1" s="61"/>
      <c r="J1" s="61"/>
    </row>
    <row r="2" spans="1:10" s="33" customFormat="1" ht="36.75" customHeight="1">
      <c r="A2" s="61" t="s">
        <v>110</v>
      </c>
      <c r="B2" s="61"/>
      <c r="C2" s="61"/>
      <c r="D2" s="61"/>
      <c r="E2" s="61"/>
      <c r="F2" s="61"/>
      <c r="G2" s="61"/>
      <c r="H2" s="61"/>
      <c r="I2" s="61"/>
      <c r="J2" s="61"/>
    </row>
    <row r="3" spans="1:10" s="6" customFormat="1" ht="408.75" customHeight="1">
      <c r="A3" s="35" t="s">
        <v>0</v>
      </c>
      <c r="B3" s="40" t="s">
        <v>7</v>
      </c>
      <c r="C3" s="40" t="s">
        <v>5</v>
      </c>
      <c r="D3" s="40" t="s">
        <v>100</v>
      </c>
      <c r="E3" s="41" t="s">
        <v>8</v>
      </c>
      <c r="F3" s="31" t="s">
        <v>16</v>
      </c>
      <c r="G3" s="36" t="s">
        <v>2</v>
      </c>
      <c r="H3" s="36" t="s">
        <v>3</v>
      </c>
      <c r="I3" s="36" t="s">
        <v>9</v>
      </c>
      <c r="J3" s="36"/>
    </row>
    <row r="4" spans="1:10" s="39" customFormat="1" ht="28.5" customHeight="1">
      <c r="A4" s="34">
        <v>1</v>
      </c>
      <c r="B4" s="34">
        <v>2</v>
      </c>
      <c r="C4" s="34">
        <v>3</v>
      </c>
      <c r="D4" s="34">
        <v>4</v>
      </c>
      <c r="E4" s="34">
        <v>5</v>
      </c>
      <c r="F4" s="37">
        <v>6</v>
      </c>
      <c r="G4" s="38">
        <v>7</v>
      </c>
      <c r="H4" s="38">
        <v>8</v>
      </c>
      <c r="I4" s="38">
        <v>6</v>
      </c>
      <c r="J4" s="38">
        <v>7</v>
      </c>
    </row>
    <row r="5" spans="1:10" ht="47.25" customHeight="1">
      <c r="A5" s="62" t="s">
        <v>6</v>
      </c>
      <c r="B5" s="63"/>
      <c r="C5" s="63"/>
      <c r="D5" s="63"/>
      <c r="E5" s="63"/>
      <c r="F5" s="63"/>
      <c r="G5" s="63"/>
      <c r="H5" s="63"/>
      <c r="I5" s="63"/>
      <c r="J5" s="64"/>
    </row>
    <row r="6" spans="1:10" s="6" customFormat="1" ht="273" customHeight="1">
      <c r="A6" s="8">
        <v>1</v>
      </c>
      <c r="B6" s="42" t="s">
        <v>111</v>
      </c>
      <c r="C6" s="41" t="s">
        <v>112</v>
      </c>
      <c r="D6" s="43" t="s">
        <v>113</v>
      </c>
      <c r="E6" s="43" t="s">
        <v>113</v>
      </c>
      <c r="F6" s="44"/>
      <c r="G6" s="44"/>
      <c r="H6" s="44"/>
      <c r="I6" s="43" t="s">
        <v>113</v>
      </c>
      <c r="J6" s="45"/>
    </row>
    <row r="7" spans="1:10" s="6" customFormat="1" ht="109.5" customHeight="1">
      <c r="A7" s="8">
        <v>2</v>
      </c>
      <c r="B7" s="42" t="s">
        <v>125</v>
      </c>
      <c r="C7" s="41" t="s">
        <v>126</v>
      </c>
      <c r="D7" s="43">
        <v>20000</v>
      </c>
      <c r="E7" s="43">
        <v>20000</v>
      </c>
      <c r="F7" s="44"/>
      <c r="G7" s="44"/>
      <c r="H7" s="44"/>
      <c r="I7" s="43">
        <v>20000</v>
      </c>
      <c r="J7" s="32"/>
    </row>
    <row r="8" spans="1:10" ht="43.5" customHeight="1">
      <c r="A8" s="60" t="s">
        <v>114</v>
      </c>
      <c r="B8" s="60"/>
      <c r="C8" s="60"/>
      <c r="D8" s="60"/>
      <c r="E8" s="60"/>
      <c r="F8" s="60"/>
      <c r="G8" s="60"/>
      <c r="H8" s="60"/>
      <c r="I8" s="60"/>
      <c r="J8" s="60"/>
    </row>
    <row r="9" spans="1:10" s="11" customFormat="1" ht="169.5" customHeight="1">
      <c r="A9" s="10">
        <v>1</v>
      </c>
      <c r="B9" s="65" t="s">
        <v>103</v>
      </c>
      <c r="C9" s="66"/>
      <c r="D9" s="47">
        <v>23141770</v>
      </c>
      <c r="E9" s="47">
        <v>4165000</v>
      </c>
      <c r="F9" s="48" t="s">
        <v>34</v>
      </c>
      <c r="G9" s="48"/>
      <c r="H9" s="48"/>
      <c r="I9" s="47">
        <v>4165000</v>
      </c>
      <c r="J9" s="48"/>
    </row>
    <row r="10" spans="1:10" s="11" customFormat="1" ht="37.5" customHeight="1">
      <c r="A10" s="57" t="s">
        <v>123</v>
      </c>
      <c r="B10" s="58"/>
      <c r="C10" s="58"/>
      <c r="D10" s="58"/>
      <c r="E10" s="58"/>
      <c r="F10" s="58"/>
      <c r="G10" s="58"/>
      <c r="H10" s="58"/>
      <c r="I10" s="58"/>
      <c r="J10" s="59"/>
    </row>
    <row r="11" spans="1:10" s="11" customFormat="1" ht="173.25" customHeight="1">
      <c r="A11" s="10">
        <v>1</v>
      </c>
      <c r="B11" s="46" t="s">
        <v>104</v>
      </c>
      <c r="C11" s="48" t="s">
        <v>105</v>
      </c>
      <c r="D11" s="47">
        <v>770000</v>
      </c>
      <c r="E11" s="47" t="s">
        <v>106</v>
      </c>
      <c r="F11" s="48"/>
      <c r="G11" s="48"/>
      <c r="H11" s="48"/>
      <c r="I11" s="47" t="s">
        <v>106</v>
      </c>
      <c r="J11" s="48"/>
    </row>
    <row r="12" spans="1:10" s="11" customFormat="1" ht="171" customHeight="1">
      <c r="A12" s="13" t="s">
        <v>124</v>
      </c>
      <c r="B12" s="46" t="s">
        <v>99</v>
      </c>
      <c r="C12" s="48" t="s">
        <v>115</v>
      </c>
      <c r="D12" s="49">
        <v>30000</v>
      </c>
      <c r="E12" s="47" t="s">
        <v>107</v>
      </c>
      <c r="F12" s="48"/>
      <c r="G12" s="48"/>
      <c r="H12" s="48"/>
      <c r="I12" s="47" t="s">
        <v>107</v>
      </c>
      <c r="J12" s="48"/>
    </row>
    <row r="13" spans="1:10" s="11" customFormat="1" ht="123" customHeight="1">
      <c r="A13" s="13" t="s">
        <v>101</v>
      </c>
      <c r="B13" s="46" t="s">
        <v>60</v>
      </c>
      <c r="C13" s="48" t="s">
        <v>54</v>
      </c>
      <c r="D13" s="49">
        <v>11000</v>
      </c>
      <c r="E13" s="47" t="s">
        <v>107</v>
      </c>
      <c r="F13" s="48"/>
      <c r="G13" s="48"/>
      <c r="H13" s="48"/>
      <c r="I13" s="47" t="s">
        <v>107</v>
      </c>
      <c r="J13" s="48"/>
    </row>
    <row r="14" spans="1:10" s="11" customFormat="1" ht="139.5" customHeight="1">
      <c r="A14" s="13" t="s">
        <v>102</v>
      </c>
      <c r="B14" s="46" t="s">
        <v>120</v>
      </c>
      <c r="C14" s="41" t="s">
        <v>116</v>
      </c>
      <c r="D14" s="43">
        <v>150000</v>
      </c>
      <c r="E14" s="47" t="s">
        <v>108</v>
      </c>
      <c r="F14" s="48"/>
      <c r="G14" s="48"/>
      <c r="H14" s="48"/>
      <c r="I14" s="47" t="s">
        <v>108</v>
      </c>
      <c r="J14" s="48"/>
    </row>
    <row r="15" spans="1:10" ht="141.75" customHeight="1">
      <c r="A15" s="10">
        <v>5</v>
      </c>
      <c r="B15" s="46" t="s">
        <v>117</v>
      </c>
      <c r="C15" s="48" t="s">
        <v>118</v>
      </c>
      <c r="D15" s="47">
        <v>38037</v>
      </c>
      <c r="E15" s="47"/>
      <c r="F15" s="47">
        <f>SUM(F9:F13)</f>
        <v>0</v>
      </c>
      <c r="G15" s="47">
        <f>SUM(G9:G13)</f>
        <v>0</v>
      </c>
      <c r="H15" s="47">
        <f>SUM(H9:H13)</f>
        <v>0</v>
      </c>
      <c r="I15" s="47" t="s">
        <v>119</v>
      </c>
      <c r="J15" s="47"/>
    </row>
    <row r="16" spans="1:10" ht="279" customHeight="1">
      <c r="A16" s="52">
        <v>6</v>
      </c>
      <c r="B16" s="51"/>
      <c r="C16" s="56" t="s">
        <v>121</v>
      </c>
      <c r="D16" s="54" t="s">
        <v>122</v>
      </c>
      <c r="E16" s="55"/>
      <c r="F16" s="55"/>
      <c r="G16" s="55"/>
      <c r="H16" s="55"/>
      <c r="I16" s="54" t="s">
        <v>122</v>
      </c>
      <c r="J16" s="53"/>
    </row>
    <row r="17" spans="2:10" ht="66" customHeight="1">
      <c r="B17" s="33"/>
      <c r="C17" s="50"/>
      <c r="D17" s="50"/>
      <c r="E17" s="50"/>
      <c r="F17" s="50"/>
      <c r="G17" s="50"/>
      <c r="H17" s="50"/>
      <c r="I17" s="50"/>
      <c r="J17" s="50"/>
    </row>
    <row r="18" spans="2:10" ht="33">
      <c r="B18" s="50"/>
      <c r="C18" s="50"/>
      <c r="D18" s="50"/>
      <c r="E18" s="50"/>
      <c r="F18" s="50"/>
      <c r="G18" s="50"/>
      <c r="H18" s="50"/>
      <c r="I18" s="50"/>
      <c r="J18" s="50"/>
    </row>
    <row r="19" spans="2:10" ht="33">
      <c r="B19" s="50"/>
      <c r="C19" s="50"/>
      <c r="D19" s="50"/>
      <c r="E19" s="50"/>
      <c r="F19" s="50"/>
      <c r="G19" s="50"/>
      <c r="H19" s="50"/>
      <c r="I19" s="50"/>
      <c r="J19" s="50"/>
    </row>
  </sheetData>
  <mergeCells count="6">
    <mergeCell ref="A10:J10"/>
    <mergeCell ref="A8:J8"/>
    <mergeCell ref="A1:J1"/>
    <mergeCell ref="A2:J2"/>
    <mergeCell ref="A5:J5"/>
    <mergeCell ref="B9:C9"/>
  </mergeCells>
  <pageMargins left="0.36" right="0" top="0" bottom="0.23622047244094491" header="0" footer="0.23622047244094491"/>
  <pageSetup paperSize="9" scale="37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53"/>
  <sheetViews>
    <sheetView view="pageBreakPreview" topLeftCell="A43" zoomScale="70" zoomScaleSheetLayoutView="70" workbookViewId="0">
      <selection activeCell="A43" sqref="A43:XFD43"/>
    </sheetView>
  </sheetViews>
  <sheetFormatPr defaultColWidth="8.85546875" defaultRowHeight="15.75"/>
  <cols>
    <col min="1" max="1" width="4.42578125" style="7" customWidth="1"/>
    <col min="2" max="2" width="17.85546875" style="27" customWidth="1"/>
    <col min="3" max="3" width="44.28515625" style="27" customWidth="1"/>
    <col min="4" max="5" width="16.85546875" style="1" customWidth="1"/>
    <col min="6" max="10" width="17" style="1" customWidth="1"/>
    <col min="11" max="16384" width="8.85546875" style="1"/>
  </cols>
  <sheetData>
    <row r="1" spans="1:10" ht="24" customHeight="1">
      <c r="A1" s="68" t="s">
        <v>71</v>
      </c>
      <c r="B1" s="68"/>
      <c r="C1" s="68"/>
      <c r="D1" s="68"/>
      <c r="E1" s="68"/>
      <c r="F1" s="68"/>
      <c r="G1" s="68"/>
      <c r="H1" s="68"/>
      <c r="I1" s="68"/>
      <c r="J1" s="68"/>
    </row>
    <row r="2" spans="1:10" ht="24" customHeight="1">
      <c r="A2" s="68" t="s">
        <v>72</v>
      </c>
      <c r="B2" s="68"/>
      <c r="C2" s="68"/>
      <c r="D2" s="68"/>
      <c r="E2" s="68"/>
      <c r="F2" s="68"/>
      <c r="G2" s="68"/>
      <c r="H2" s="68"/>
      <c r="I2" s="68"/>
      <c r="J2" s="68"/>
    </row>
    <row r="3" spans="1:10" s="6" customFormat="1" ht="203.25" customHeight="1">
      <c r="A3" s="5" t="s">
        <v>0</v>
      </c>
      <c r="B3" s="29" t="s">
        <v>7</v>
      </c>
      <c r="C3" s="29" t="s">
        <v>5</v>
      </c>
      <c r="D3" s="29" t="s">
        <v>1</v>
      </c>
      <c r="E3" s="30" t="s">
        <v>8</v>
      </c>
      <c r="F3" s="12" t="s">
        <v>16</v>
      </c>
      <c r="G3" s="9" t="s">
        <v>2</v>
      </c>
      <c r="H3" s="9" t="s">
        <v>3</v>
      </c>
      <c r="I3" s="9" t="s">
        <v>9</v>
      </c>
      <c r="J3" s="9" t="s">
        <v>4</v>
      </c>
    </row>
    <row r="4" spans="1:10" ht="16.5" customHeight="1">
      <c r="A4" s="2">
        <v>1</v>
      </c>
      <c r="B4" s="14">
        <v>2</v>
      </c>
      <c r="C4" s="14">
        <v>3</v>
      </c>
      <c r="D4" s="2">
        <v>4</v>
      </c>
      <c r="E4" s="2">
        <v>5</v>
      </c>
      <c r="F4" s="3">
        <v>6</v>
      </c>
      <c r="G4" s="4">
        <v>7</v>
      </c>
      <c r="H4" s="4">
        <v>8</v>
      </c>
      <c r="I4" s="4">
        <v>9</v>
      </c>
      <c r="J4" s="4">
        <v>10</v>
      </c>
    </row>
    <row r="5" spans="1:10" ht="17.25" customHeight="1">
      <c r="A5" s="69" t="s">
        <v>6</v>
      </c>
      <c r="B5" s="70"/>
      <c r="C5" s="70"/>
      <c r="D5" s="70"/>
      <c r="E5" s="70"/>
      <c r="F5" s="70"/>
      <c r="G5" s="70"/>
      <c r="H5" s="70"/>
      <c r="I5" s="70"/>
      <c r="J5" s="71"/>
    </row>
    <row r="6" spans="1:10" ht="84" customHeight="1">
      <c r="A6" s="14">
        <v>1</v>
      </c>
      <c r="B6" s="25" t="s">
        <v>82</v>
      </c>
      <c r="C6" s="26" t="s">
        <v>41</v>
      </c>
      <c r="D6" s="16">
        <v>20000</v>
      </c>
      <c r="E6" s="16">
        <v>20000</v>
      </c>
      <c r="F6" s="15"/>
      <c r="G6" s="15"/>
      <c r="H6" s="15"/>
      <c r="I6" s="16"/>
      <c r="J6" s="17"/>
    </row>
    <row r="7" spans="1:10" ht="89.25" customHeight="1">
      <c r="A7" s="14">
        <v>2</v>
      </c>
      <c r="B7" s="25" t="s">
        <v>51</v>
      </c>
      <c r="C7" s="26" t="s">
        <v>52</v>
      </c>
      <c r="D7" s="16">
        <v>-1015000</v>
      </c>
      <c r="E7" s="16">
        <f>D7</f>
        <v>-1015000</v>
      </c>
      <c r="F7" s="15"/>
      <c r="G7" s="15"/>
      <c r="H7" s="15"/>
      <c r="I7" s="16"/>
      <c r="J7" s="17"/>
    </row>
    <row r="8" spans="1:10" ht="89.25" customHeight="1">
      <c r="A8" s="14">
        <v>3</v>
      </c>
      <c r="B8" s="25" t="s">
        <v>83</v>
      </c>
      <c r="C8" s="26" t="s">
        <v>84</v>
      </c>
      <c r="D8" s="16">
        <v>60000</v>
      </c>
      <c r="E8" s="16">
        <v>60000</v>
      </c>
      <c r="F8" s="15"/>
      <c r="G8" s="15"/>
      <c r="H8" s="15"/>
      <c r="I8" s="16"/>
      <c r="J8" s="17"/>
    </row>
    <row r="9" spans="1:10" ht="19.5" customHeight="1">
      <c r="A9" s="72" t="s">
        <v>10</v>
      </c>
      <c r="B9" s="72"/>
      <c r="C9" s="72"/>
      <c r="D9" s="72"/>
      <c r="E9" s="72"/>
      <c r="F9" s="72"/>
      <c r="G9" s="72"/>
      <c r="H9" s="72"/>
      <c r="I9" s="72"/>
      <c r="J9" s="72"/>
    </row>
    <row r="10" spans="1:10" s="11" customFormat="1" ht="82.5" customHeight="1">
      <c r="A10" s="18">
        <v>3</v>
      </c>
      <c r="B10" s="73" t="s">
        <v>58</v>
      </c>
      <c r="C10" s="74"/>
      <c r="D10" s="19">
        <v>28687250</v>
      </c>
      <c r="E10" s="19" t="s">
        <v>90</v>
      </c>
      <c r="F10" s="18"/>
      <c r="G10" s="18"/>
      <c r="H10" s="18"/>
      <c r="I10" s="18"/>
      <c r="J10" s="18"/>
    </row>
    <row r="11" spans="1:10" s="11" customFormat="1" ht="87" customHeight="1">
      <c r="A11" s="18">
        <v>4</v>
      </c>
      <c r="B11" s="18" t="s">
        <v>11</v>
      </c>
      <c r="C11" s="18" t="s">
        <v>12</v>
      </c>
      <c r="D11" s="19">
        <v>3685400</v>
      </c>
      <c r="E11" s="19">
        <v>220000</v>
      </c>
      <c r="F11" s="18"/>
      <c r="G11" s="18"/>
      <c r="H11" s="18"/>
      <c r="I11" s="18"/>
      <c r="J11" s="18"/>
    </row>
    <row r="12" spans="1:10" s="11" customFormat="1" ht="128.25" customHeight="1">
      <c r="A12" s="20">
        <v>5</v>
      </c>
      <c r="B12" s="18" t="s">
        <v>46</v>
      </c>
      <c r="C12" s="18" t="s">
        <v>59</v>
      </c>
      <c r="D12" s="19">
        <v>6911650</v>
      </c>
      <c r="E12" s="18"/>
      <c r="F12" s="18"/>
      <c r="G12" s="18"/>
      <c r="H12" s="18"/>
      <c r="I12" s="18"/>
      <c r="J12" s="18"/>
    </row>
    <row r="13" spans="1:10" s="11" customFormat="1" ht="45.75" customHeight="1">
      <c r="A13" s="21" t="s">
        <v>77</v>
      </c>
      <c r="B13" s="18" t="s">
        <v>17</v>
      </c>
      <c r="C13" s="18" t="s">
        <v>27</v>
      </c>
      <c r="D13" s="22"/>
      <c r="E13" s="18"/>
      <c r="F13" s="18"/>
      <c r="G13" s="18"/>
      <c r="H13" s="18"/>
      <c r="I13" s="18"/>
      <c r="J13" s="18"/>
    </row>
    <row r="14" spans="1:10" s="11" customFormat="1" ht="52.5" customHeight="1">
      <c r="A14" s="23" t="s">
        <v>55</v>
      </c>
      <c r="B14" s="18" t="s">
        <v>56</v>
      </c>
      <c r="C14" s="18" t="s">
        <v>57</v>
      </c>
      <c r="D14" s="22">
        <v>30000</v>
      </c>
      <c r="E14" s="19">
        <v>30000</v>
      </c>
      <c r="F14" s="18"/>
      <c r="G14" s="18"/>
      <c r="H14" s="18"/>
      <c r="I14" s="18"/>
      <c r="J14" s="18"/>
    </row>
    <row r="15" spans="1:10" s="11" customFormat="1" ht="54" customHeight="1">
      <c r="A15" s="23" t="s">
        <v>53</v>
      </c>
      <c r="B15" s="18" t="s">
        <v>60</v>
      </c>
      <c r="C15" s="18" t="s">
        <v>54</v>
      </c>
      <c r="D15" s="22">
        <v>11000</v>
      </c>
      <c r="E15" s="18"/>
      <c r="F15" s="18"/>
      <c r="G15" s="18"/>
      <c r="H15" s="18"/>
      <c r="I15" s="18"/>
      <c r="J15" s="18"/>
    </row>
    <row r="16" spans="1:10" s="11" customFormat="1" ht="48" customHeight="1">
      <c r="A16" s="18">
        <v>7</v>
      </c>
      <c r="B16" s="18" t="s">
        <v>13</v>
      </c>
      <c r="C16" s="18" t="s">
        <v>14</v>
      </c>
      <c r="D16" s="19">
        <v>275000</v>
      </c>
      <c r="E16" s="18"/>
      <c r="F16" s="18"/>
      <c r="G16" s="18"/>
      <c r="H16" s="18"/>
      <c r="I16" s="18"/>
      <c r="J16" s="18"/>
    </row>
    <row r="17" spans="1:10" s="11" customFormat="1" ht="69" customHeight="1">
      <c r="A17" s="18">
        <v>8</v>
      </c>
      <c r="B17" s="18" t="s">
        <v>19</v>
      </c>
      <c r="C17" s="18" t="s">
        <v>20</v>
      </c>
      <c r="D17" s="19" t="s">
        <v>21</v>
      </c>
      <c r="E17" s="19" t="str">
        <f>D17</f>
        <v>( +-) 13 439 грн.</v>
      </c>
      <c r="F17" s="18"/>
      <c r="G17" s="18"/>
      <c r="H17" s="18"/>
      <c r="I17" s="18"/>
      <c r="J17" s="18"/>
    </row>
    <row r="18" spans="1:10" s="11" customFormat="1" ht="69" customHeight="1">
      <c r="A18" s="18">
        <v>9</v>
      </c>
      <c r="B18" s="18" t="s">
        <v>22</v>
      </c>
      <c r="C18" s="18" t="s">
        <v>25</v>
      </c>
      <c r="D18" s="19">
        <f>17000+225000</f>
        <v>242000</v>
      </c>
      <c r="E18" s="18"/>
      <c r="F18" s="18"/>
      <c r="G18" s="18"/>
      <c r="H18" s="18"/>
      <c r="I18" s="18"/>
      <c r="J18" s="18"/>
    </row>
    <row r="19" spans="1:10" s="11" customFormat="1" ht="69" customHeight="1">
      <c r="A19" s="18">
        <v>10</v>
      </c>
      <c r="B19" s="18" t="s">
        <v>32</v>
      </c>
      <c r="C19" s="18" t="s">
        <v>33</v>
      </c>
      <c r="D19" s="19">
        <v>80000</v>
      </c>
      <c r="E19" s="18"/>
      <c r="F19" s="18"/>
      <c r="G19" s="18"/>
      <c r="H19" s="18"/>
      <c r="I19" s="18"/>
      <c r="J19" s="18"/>
    </row>
    <row r="20" spans="1:10" s="11" customFormat="1" ht="69" customHeight="1">
      <c r="A20" s="18">
        <v>11</v>
      </c>
      <c r="B20" s="18" t="s">
        <v>15</v>
      </c>
      <c r="C20" s="18" t="s">
        <v>26</v>
      </c>
      <c r="D20" s="19">
        <v>406100</v>
      </c>
      <c r="E20" s="18"/>
      <c r="F20" s="18"/>
      <c r="G20" s="18"/>
      <c r="H20" s="18"/>
      <c r="I20" s="18"/>
      <c r="J20" s="18"/>
    </row>
    <row r="21" spans="1:10" s="11" customFormat="1" ht="65.25" customHeight="1">
      <c r="A21" s="18">
        <v>12</v>
      </c>
      <c r="B21" s="18" t="s">
        <v>37</v>
      </c>
      <c r="C21" s="18" t="s">
        <v>38</v>
      </c>
      <c r="D21" s="19">
        <v>50650</v>
      </c>
      <c r="E21" s="18"/>
      <c r="F21" s="18"/>
      <c r="G21" s="18"/>
      <c r="H21" s="18"/>
      <c r="I21" s="18"/>
      <c r="J21" s="18"/>
    </row>
    <row r="22" spans="1:10" s="11" customFormat="1" ht="69" customHeight="1">
      <c r="A22" s="18">
        <v>13</v>
      </c>
      <c r="B22" s="18" t="s">
        <v>39</v>
      </c>
      <c r="C22" s="18" t="s">
        <v>40</v>
      </c>
      <c r="D22" s="19">
        <v>50452</v>
      </c>
      <c r="E22" s="18"/>
      <c r="F22" s="18"/>
      <c r="G22" s="18"/>
      <c r="H22" s="18"/>
      <c r="I22" s="18"/>
      <c r="J22" s="18"/>
    </row>
    <row r="23" spans="1:10" s="11" customFormat="1" ht="201.75" customHeight="1">
      <c r="A23" s="18">
        <v>14</v>
      </c>
      <c r="B23" s="18" t="s">
        <v>18</v>
      </c>
      <c r="C23" s="18" t="s">
        <v>97</v>
      </c>
      <c r="D23" s="19">
        <f>9307138.09+1160273.04+2445.42</f>
        <v>10469856.549999999</v>
      </c>
      <c r="E23" s="19" t="s">
        <v>91</v>
      </c>
      <c r="F23" s="18"/>
      <c r="G23" s="18"/>
      <c r="H23" s="18"/>
      <c r="I23" s="18"/>
      <c r="J23" s="18"/>
    </row>
    <row r="24" spans="1:10" s="11" customFormat="1" ht="93.75" customHeight="1">
      <c r="A24" s="18">
        <v>15</v>
      </c>
      <c r="B24" s="18" t="s">
        <v>23</v>
      </c>
      <c r="C24" s="18" t="s">
        <v>47</v>
      </c>
      <c r="D24" s="19">
        <v>13871</v>
      </c>
      <c r="E24" s="19">
        <v>13871</v>
      </c>
      <c r="F24" s="18"/>
      <c r="G24" s="18"/>
      <c r="H24" s="18"/>
      <c r="I24" s="18"/>
      <c r="J24" s="18"/>
    </row>
    <row r="25" spans="1:10" ht="71.25" customHeight="1">
      <c r="A25" s="18">
        <v>16</v>
      </c>
      <c r="B25" s="18" t="s">
        <v>24</v>
      </c>
      <c r="C25" s="18" t="s">
        <v>28</v>
      </c>
      <c r="D25" s="19"/>
      <c r="E25" s="19">
        <v>200000</v>
      </c>
      <c r="F25" s="18"/>
      <c r="G25" s="18"/>
      <c r="H25" s="18"/>
      <c r="I25" s="19"/>
      <c r="J25" s="19"/>
    </row>
    <row r="26" spans="1:10" ht="160.5" customHeight="1">
      <c r="A26" s="75">
        <v>17</v>
      </c>
      <c r="B26" s="75" t="s">
        <v>66</v>
      </c>
      <c r="C26" s="75" t="s">
        <v>81</v>
      </c>
      <c r="D26" s="77">
        <v>16314800</v>
      </c>
      <c r="E26" s="77">
        <v>796902</v>
      </c>
      <c r="F26" s="79"/>
      <c r="G26" s="79"/>
      <c r="H26" s="79"/>
      <c r="I26" s="75"/>
      <c r="J26" s="77"/>
    </row>
    <row r="27" spans="1:10" ht="289.5" customHeight="1">
      <c r="A27" s="76"/>
      <c r="B27" s="76"/>
      <c r="C27" s="76"/>
      <c r="D27" s="78"/>
      <c r="E27" s="78"/>
      <c r="F27" s="80"/>
      <c r="G27" s="80"/>
      <c r="H27" s="80"/>
      <c r="I27" s="76"/>
      <c r="J27" s="78"/>
    </row>
    <row r="28" spans="1:10" ht="46.5" customHeight="1">
      <c r="A28" s="18">
        <v>18</v>
      </c>
      <c r="B28" s="18" t="s">
        <v>29</v>
      </c>
      <c r="C28" s="18" t="s">
        <v>87</v>
      </c>
      <c r="D28" s="19">
        <v>543300</v>
      </c>
      <c r="E28" s="18" t="s">
        <v>85</v>
      </c>
      <c r="F28" s="24"/>
      <c r="G28" s="24"/>
      <c r="H28" s="24"/>
      <c r="I28" s="18"/>
      <c r="J28" s="19"/>
    </row>
    <row r="29" spans="1:10" ht="51.75" customHeight="1">
      <c r="A29" s="18">
        <v>19</v>
      </c>
      <c r="B29" s="18" t="s">
        <v>48</v>
      </c>
      <c r="C29" s="18" t="s">
        <v>63</v>
      </c>
      <c r="D29" s="19">
        <v>7228</v>
      </c>
      <c r="E29" s="18" t="s">
        <v>64</v>
      </c>
      <c r="F29" s="24"/>
      <c r="G29" s="24"/>
      <c r="H29" s="24"/>
      <c r="I29" s="18"/>
      <c r="J29" s="19"/>
    </row>
    <row r="30" spans="1:10" ht="51.75" customHeight="1">
      <c r="A30" s="18">
        <v>20</v>
      </c>
      <c r="B30" s="18" t="s">
        <v>49</v>
      </c>
      <c r="C30" s="18" t="s">
        <v>61</v>
      </c>
      <c r="D30" s="19">
        <v>3960</v>
      </c>
      <c r="E30" s="18" t="str">
        <f>E29</f>
        <v>в межах Програми</v>
      </c>
      <c r="F30" s="24"/>
      <c r="G30" s="24"/>
      <c r="H30" s="24"/>
      <c r="I30" s="18"/>
      <c r="J30" s="19"/>
    </row>
    <row r="31" spans="1:10" ht="51" customHeight="1">
      <c r="A31" s="18">
        <v>21</v>
      </c>
      <c r="B31" s="18" t="s">
        <v>50</v>
      </c>
      <c r="C31" s="18" t="s">
        <v>62</v>
      </c>
      <c r="D31" s="19">
        <v>152000</v>
      </c>
      <c r="E31" s="18"/>
      <c r="F31" s="24"/>
      <c r="G31" s="24"/>
      <c r="H31" s="24"/>
      <c r="I31" s="18"/>
      <c r="J31" s="19"/>
    </row>
    <row r="32" spans="1:10" ht="51.75" customHeight="1">
      <c r="A32" s="18">
        <v>22</v>
      </c>
      <c r="B32" s="18" t="s">
        <v>78</v>
      </c>
      <c r="C32" s="18" t="s">
        <v>79</v>
      </c>
      <c r="D32" s="19">
        <v>62000</v>
      </c>
      <c r="E32" s="18"/>
      <c r="F32" s="24"/>
      <c r="G32" s="24"/>
      <c r="H32" s="24"/>
      <c r="I32" s="18"/>
      <c r="J32" s="19"/>
    </row>
    <row r="33" spans="1:10" ht="87" customHeight="1">
      <c r="A33" s="18">
        <v>23</v>
      </c>
      <c r="B33" s="18" t="s">
        <v>30</v>
      </c>
      <c r="C33" s="18" t="s">
        <v>31</v>
      </c>
      <c r="D33" s="19">
        <v>437355</v>
      </c>
      <c r="E33" s="18" t="s">
        <v>34</v>
      </c>
      <c r="F33" s="24"/>
      <c r="G33" s="24"/>
      <c r="H33" s="24"/>
      <c r="I33" s="18"/>
      <c r="J33" s="19"/>
    </row>
    <row r="34" spans="1:10" ht="208.5" customHeight="1">
      <c r="A34" s="18">
        <v>24</v>
      </c>
      <c r="B34" s="18" t="s">
        <v>35</v>
      </c>
      <c r="C34" s="18" t="s">
        <v>98</v>
      </c>
      <c r="D34" s="19">
        <v>1189227</v>
      </c>
      <c r="E34" s="19">
        <f>260000+61227</f>
        <v>321227</v>
      </c>
      <c r="F34" s="24"/>
      <c r="G34" s="24"/>
      <c r="H34" s="24"/>
      <c r="I34" s="18"/>
      <c r="J34" s="19"/>
    </row>
    <row r="35" spans="1:10" ht="60" customHeight="1">
      <c r="A35" s="18">
        <v>25</v>
      </c>
      <c r="B35" s="18" t="s">
        <v>36</v>
      </c>
      <c r="C35" s="18" t="s">
        <v>65</v>
      </c>
      <c r="D35" s="19">
        <f>28000+127000</f>
        <v>155000</v>
      </c>
      <c r="E35" s="19">
        <f>28000+65000</f>
        <v>93000</v>
      </c>
      <c r="F35" s="24"/>
      <c r="G35" s="24"/>
      <c r="H35" s="24"/>
      <c r="I35" s="18"/>
      <c r="J35" s="19"/>
    </row>
    <row r="36" spans="1:10" ht="65.25" customHeight="1">
      <c r="A36" s="18">
        <v>26</v>
      </c>
      <c r="B36" s="18" t="s">
        <v>45</v>
      </c>
      <c r="C36" s="18" t="s">
        <v>92</v>
      </c>
      <c r="D36" s="19"/>
      <c r="E36" s="19">
        <v>50000</v>
      </c>
      <c r="F36" s="24"/>
      <c r="G36" s="24"/>
      <c r="H36" s="24"/>
      <c r="I36" s="18"/>
      <c r="J36" s="19"/>
    </row>
    <row r="37" spans="1:10" ht="100.5" customHeight="1">
      <c r="A37" s="18">
        <v>27</v>
      </c>
      <c r="B37" s="18" t="s">
        <v>42</v>
      </c>
      <c r="C37" s="18" t="s">
        <v>93</v>
      </c>
      <c r="D37" s="19">
        <v>190848</v>
      </c>
      <c r="E37" s="18"/>
      <c r="F37" s="24"/>
      <c r="G37" s="24"/>
      <c r="H37" s="24"/>
      <c r="I37" s="18"/>
      <c r="J37" s="19"/>
    </row>
    <row r="38" spans="1:10" ht="49.5" customHeight="1">
      <c r="A38" s="18">
        <v>28</v>
      </c>
      <c r="B38" s="18" t="s">
        <v>44</v>
      </c>
      <c r="C38" s="18" t="s">
        <v>43</v>
      </c>
      <c r="D38" s="19">
        <v>200000</v>
      </c>
      <c r="E38" s="18"/>
      <c r="F38" s="24"/>
      <c r="G38" s="24"/>
      <c r="H38" s="24"/>
      <c r="I38" s="18"/>
      <c r="J38" s="19"/>
    </row>
    <row r="39" spans="1:10" ht="49.5" customHeight="1">
      <c r="A39" s="18">
        <v>29</v>
      </c>
      <c r="B39" s="18" t="s">
        <v>67</v>
      </c>
      <c r="C39" s="19" t="s">
        <v>68</v>
      </c>
      <c r="D39" s="19">
        <v>195000</v>
      </c>
      <c r="E39" s="18"/>
      <c r="F39" s="24"/>
      <c r="G39" s="24"/>
      <c r="H39" s="24"/>
      <c r="I39" s="18"/>
      <c r="J39" s="19"/>
    </row>
    <row r="40" spans="1:10" ht="49.5" customHeight="1">
      <c r="A40" s="18">
        <v>30</v>
      </c>
      <c r="B40" s="18" t="s">
        <v>69</v>
      </c>
      <c r="C40" s="19" t="s">
        <v>70</v>
      </c>
      <c r="D40" s="19">
        <v>100000</v>
      </c>
      <c r="E40" s="18"/>
      <c r="F40" s="24"/>
      <c r="G40" s="24"/>
      <c r="H40" s="24"/>
      <c r="I40" s="18"/>
      <c r="J40" s="19"/>
    </row>
    <row r="41" spans="1:10" ht="49.5" customHeight="1">
      <c r="A41" s="18">
        <v>31</v>
      </c>
      <c r="B41" s="18" t="s">
        <v>73</v>
      </c>
      <c r="C41" s="19" t="s">
        <v>74</v>
      </c>
      <c r="D41" s="19">
        <v>30200</v>
      </c>
      <c r="E41" s="18"/>
      <c r="F41" s="24"/>
      <c r="G41" s="24"/>
      <c r="H41" s="24"/>
      <c r="I41" s="18"/>
      <c r="J41" s="19"/>
    </row>
    <row r="42" spans="1:10" ht="99" customHeight="1">
      <c r="A42" s="18">
        <v>32</v>
      </c>
      <c r="B42" s="18" t="s">
        <v>75</v>
      </c>
      <c r="C42" s="19" t="s">
        <v>76</v>
      </c>
      <c r="D42" s="19">
        <v>75318</v>
      </c>
      <c r="E42" s="18"/>
      <c r="F42" s="24"/>
      <c r="G42" s="24"/>
      <c r="H42" s="24"/>
      <c r="I42" s="18"/>
      <c r="J42" s="19"/>
    </row>
    <row r="43" spans="1:10" ht="169.5" customHeight="1">
      <c r="A43" s="18">
        <v>33</v>
      </c>
      <c r="B43" s="18" t="s">
        <v>80</v>
      </c>
      <c r="C43" s="19" t="s">
        <v>94</v>
      </c>
      <c r="D43" s="19">
        <v>495397</v>
      </c>
      <c r="E43" s="18"/>
      <c r="F43" s="24"/>
      <c r="G43" s="24"/>
      <c r="H43" s="24"/>
      <c r="I43" s="18"/>
      <c r="J43" s="19"/>
    </row>
    <row r="44" spans="1:10" ht="81.75" customHeight="1">
      <c r="A44" s="18">
        <v>34</v>
      </c>
      <c r="B44" s="18" t="s">
        <v>88</v>
      </c>
      <c r="C44" s="19" t="s">
        <v>89</v>
      </c>
      <c r="D44" s="19">
        <v>240000</v>
      </c>
      <c r="E44" s="18"/>
      <c r="F44" s="24"/>
      <c r="G44" s="24"/>
      <c r="H44" s="24"/>
      <c r="I44" s="18"/>
      <c r="J44" s="19"/>
    </row>
    <row r="45" spans="1:10" ht="96.75" customHeight="1">
      <c r="A45" s="18">
        <v>35</v>
      </c>
      <c r="B45" s="18" t="s">
        <v>95</v>
      </c>
      <c r="C45" s="19" t="s">
        <v>96</v>
      </c>
      <c r="D45" s="19">
        <v>100000</v>
      </c>
      <c r="E45" s="18"/>
      <c r="F45" s="24"/>
      <c r="G45" s="24"/>
      <c r="H45" s="24"/>
      <c r="I45" s="18"/>
      <c r="J45" s="19"/>
    </row>
    <row r="46" spans="1:10" ht="33" customHeight="1">
      <c r="A46" s="18"/>
      <c r="B46" s="18"/>
      <c r="C46" s="18"/>
      <c r="D46" s="19">
        <f>SUM(D10:D16,D18:D45)</f>
        <v>71404862.549999997</v>
      </c>
      <c r="E46" s="19">
        <f>9775000+E11+E14+E24+E25+E34+E35+E36+E26</f>
        <v>11500000</v>
      </c>
      <c r="F46" s="19">
        <f>SUM(F18:F38)</f>
        <v>0</v>
      </c>
      <c r="G46" s="19">
        <f>SUM(G18:G38)</f>
        <v>0</v>
      </c>
      <c r="H46" s="19">
        <f>SUM(H18:H38)</f>
        <v>0</v>
      </c>
      <c r="I46" s="19">
        <f>SUM(I18:I38)</f>
        <v>0</v>
      </c>
      <c r="J46" s="19">
        <f>SUM(J18:J38)</f>
        <v>0</v>
      </c>
    </row>
    <row r="47" spans="1:10" ht="20.25" customHeight="1">
      <c r="E47" s="67" t="s">
        <v>86</v>
      </c>
      <c r="F47" s="67"/>
      <c r="G47" s="67"/>
      <c r="H47" s="67"/>
      <c r="I47" s="67"/>
      <c r="J47" s="67"/>
    </row>
    <row r="48" spans="1:10" ht="66" customHeight="1"/>
    <row r="49" spans="2:3" ht="66" customHeight="1"/>
    <row r="50" spans="2:3" s="7" customFormat="1" ht="66" customHeight="1">
      <c r="B50" s="28"/>
      <c r="C50" s="28"/>
    </row>
    <row r="51" spans="2:3" s="7" customFormat="1" ht="66" customHeight="1">
      <c r="B51" s="28"/>
      <c r="C51" s="28"/>
    </row>
    <row r="52" spans="2:3" s="7" customFormat="1" ht="66" customHeight="1">
      <c r="B52" s="28"/>
      <c r="C52" s="28"/>
    </row>
    <row r="53" spans="2:3" s="7" customFormat="1" ht="66" customHeight="1">
      <c r="B53" s="28"/>
      <c r="C53" s="28"/>
    </row>
  </sheetData>
  <mergeCells count="16">
    <mergeCell ref="E47:J47"/>
    <mergeCell ref="A1:J1"/>
    <mergeCell ref="A2:J2"/>
    <mergeCell ref="A5:J5"/>
    <mergeCell ref="A9:J9"/>
    <mergeCell ref="B10:C10"/>
    <mergeCell ref="A26:A27"/>
    <mergeCell ref="B26:B27"/>
    <mergeCell ref="C26:C27"/>
    <mergeCell ref="D26:D27"/>
    <mergeCell ref="E26:E27"/>
    <mergeCell ref="F26:F27"/>
    <mergeCell ref="G26:G27"/>
    <mergeCell ref="H26:H27"/>
    <mergeCell ref="I26:I27"/>
    <mergeCell ref="J26:J27"/>
  </mergeCells>
  <pageMargins left="0.59055118110236227" right="0" top="0" bottom="0.23622047244094491" header="0" footer="0.23622047244094491"/>
  <pageSetup paperSize="9" scale="7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 бюдж комісія</vt:lpstr>
      <vt:lpstr> бюдж комісія (2)</vt:lpstr>
      <vt:lpstr>' бюдж комісія'!Заголовки_для_печати</vt:lpstr>
      <vt:lpstr>' бюдж комісія (2)'!Заголовки_для_печати</vt:lpstr>
      <vt:lpstr>' бюдж комісія'!Область_печати</vt:lpstr>
      <vt:lpstr>' бюдж комісія (2)'!Область_печати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Finance</dc:creator>
  <cp:lastModifiedBy>Admin</cp:lastModifiedBy>
  <cp:lastPrinted>2018-08-27T08:56:59Z</cp:lastPrinted>
  <dcterms:created xsi:type="dcterms:W3CDTF">2018-03-12T13:27:15Z</dcterms:created>
  <dcterms:modified xsi:type="dcterms:W3CDTF">2018-08-27T09:10:31Z</dcterms:modified>
</cp:coreProperties>
</file>